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65" windowWidth="16740" windowHeight="12060"/>
  </bookViews>
  <sheets>
    <sheet name="Blad1" sheetId="1" r:id="rId1"/>
    <sheet name="Blad2" sheetId="2" state="hidden" r:id="rId2"/>
    <sheet name="Blad3" sheetId="3" state="hidden" r:id="rId3"/>
    <sheet name="Blad4" sheetId="4" state="hidden" r:id="rId4"/>
    <sheet name="Blad5" sheetId="5" r:id="rId5"/>
  </sheets>
  <calcPr calcId="145621"/>
</workbook>
</file>

<file path=xl/calcChain.xml><?xml version="1.0" encoding="utf-8"?>
<calcChain xmlns="http://schemas.openxmlformats.org/spreadsheetml/2006/main">
  <c r="D11" i="1" l="1"/>
  <c r="D27" i="1" l="1"/>
  <c r="F18" i="1"/>
  <c r="H18" i="1" s="1"/>
  <c r="F12" i="1"/>
  <c r="H12" i="1" s="1"/>
  <c r="E11" i="1"/>
  <c r="E17" i="1" s="1"/>
  <c r="H11" i="1"/>
  <c r="H6" i="1"/>
  <c r="H5" i="1"/>
  <c r="H7" i="1" s="1"/>
  <c r="D22" i="1" s="1"/>
  <c r="D17" i="1" l="1"/>
  <c r="H17" i="1" s="1"/>
  <c r="H19" i="1" s="1"/>
  <c r="H13" i="1"/>
  <c r="D23" i="1" l="1"/>
  <c r="D24" i="1" s="1"/>
  <c r="D1" i="1" s="1"/>
</calcChain>
</file>

<file path=xl/sharedStrings.xml><?xml version="1.0" encoding="utf-8"?>
<sst xmlns="http://schemas.openxmlformats.org/spreadsheetml/2006/main" count="40" uniqueCount="33">
  <si>
    <t>Brännbart</t>
  </si>
  <si>
    <t>Hyra</t>
  </si>
  <si>
    <t>Summa</t>
  </si>
  <si>
    <t xml:space="preserve">Så här kan det se ut med komprimator istället: </t>
  </si>
  <si>
    <t>Antal tömningar per år</t>
  </si>
  <si>
    <t>Per mån.</t>
  </si>
  <si>
    <t>Kostnad per tömning</t>
  </si>
  <si>
    <t>Kostnad per år</t>
  </si>
  <si>
    <t>Komprimator inkl. förebyggande underhållsservice 4 ggr/år</t>
  </si>
  <si>
    <t>Service</t>
  </si>
  <si>
    <t>Förebyggande serviceunderhåll per år</t>
  </si>
  <si>
    <t>Komprimator, leasing per månad</t>
  </si>
  <si>
    <t>SveLog mobil komprimator för Brännbart</t>
  </si>
  <si>
    <t xml:space="preserve">Baserat på leasing 84 månader. Därefter köps komprimatorn för 25000 kr och då ser kalkylen ut så här: </t>
  </si>
  <si>
    <t>Med container är snittkostande per år:</t>
  </si>
  <si>
    <t>Med komprimator är snittkostnaden per år:</t>
  </si>
  <si>
    <t xml:space="preserve">Dessutom minskar de tunga transporterna rejält och det är ju intressant ur miljösynpunkt. </t>
  </si>
  <si>
    <t>Minskning av antalet tunga transporter per år:</t>
  </si>
  <si>
    <t>Copyright Svenska Miljö Logistik</t>
  </si>
  <si>
    <t>Version 2019.01</t>
  </si>
  <si>
    <t>www.svelog.com</t>
  </si>
  <si>
    <t>Med SveLog komprimator minskar er kostnad per år med:</t>
  </si>
  <si>
    <t>Här fyller du i de gula fälten och trycker sedan "Enter"</t>
  </si>
  <si>
    <t>ENTER</t>
  </si>
  <si>
    <t>Container 30kbm</t>
  </si>
  <si>
    <t xml:space="preserve">Om ni har en 30kbm container för brännbart avfall idag, jämför med att ha en komprimator:  </t>
  </si>
  <si>
    <t>&gt;&gt;&gt;&gt;&gt;&gt;&gt;</t>
  </si>
  <si>
    <t>kalkylkontakt@svelog.se</t>
  </si>
  <si>
    <t>Förebyggande underhållsservice 4 ggr/år</t>
  </si>
  <si>
    <t xml:space="preserve">Nedan ser du snittkostnad under 10 år. </t>
  </si>
  <si>
    <t>&gt;&gt;&gt;&gt;&gt;</t>
  </si>
  <si>
    <t>&gt;&gt;&gt;&gt;</t>
  </si>
  <si>
    <t>Minskad kostnad med komprimator för perioden 10 år: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</si>
</sst>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&quot;;[Red]\-#,##0\ &quot;kr&quot;"/>
    <numFmt numFmtId="164" formatCode="#,##0\ &quot;kr&quot;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C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6" fontId="0" fillId="3" borderId="1" xfId="0" applyNumberFormat="1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Border="1"/>
    <xf numFmtId="6" fontId="0" fillId="0" borderId="0" xfId="0" applyNumberFormat="1" applyBorder="1"/>
    <xf numFmtId="6" fontId="3" fillId="4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6" fontId="0" fillId="0" borderId="7" xfId="0" applyNumberFormat="1" applyBorder="1"/>
    <xf numFmtId="0" fontId="0" fillId="0" borderId="8" xfId="0" applyBorder="1"/>
    <xf numFmtId="0" fontId="0" fillId="0" borderId="9" xfId="0" applyBorder="1"/>
    <xf numFmtId="6" fontId="0" fillId="0" borderId="10" xfId="0" applyNumberForma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1" fillId="0" borderId="12" xfId="1" applyBorder="1" applyAlignment="1" applyProtection="1">
      <alignment vertical="center"/>
      <protection locked="0"/>
    </xf>
    <xf numFmtId="0" fontId="1" fillId="0" borderId="0" xfId="1" applyBorder="1" applyProtection="1">
      <protection locked="0"/>
    </xf>
    <xf numFmtId="0" fontId="0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6" fontId="0" fillId="0" borderId="7" xfId="0" applyNumberFormat="1" applyFill="1" applyBorder="1"/>
    <xf numFmtId="6" fontId="0" fillId="3" borderId="13" xfId="0" applyNumberFormat="1" applyFill="1" applyBorder="1"/>
    <xf numFmtId="0" fontId="0" fillId="0" borderId="10" xfId="0" applyBorder="1"/>
    <xf numFmtId="0" fontId="0" fillId="4" borderId="3" xfId="0" applyFill="1" applyBorder="1"/>
    <xf numFmtId="0" fontId="0" fillId="4" borderId="4" xfId="0" applyFill="1" applyBorder="1"/>
    <xf numFmtId="6" fontId="2" fillId="4" borderId="4" xfId="0" applyNumberFormat="1" applyFont="1" applyFill="1" applyBorder="1" applyAlignment="1">
      <alignment horizontal="left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7" xfId="0" applyFill="1" applyBorder="1"/>
    <xf numFmtId="6" fontId="6" fillId="3" borderId="1" xfId="0" applyNumberFormat="1" applyFont="1" applyFill="1" applyBorder="1"/>
    <xf numFmtId="1" fontId="7" fillId="3" borderId="14" xfId="0" applyNumberFormat="1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velog.com/index.php/produkter/komprimatorer-kategori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svelog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28</xdr:row>
      <xdr:rowOff>133350</xdr:rowOff>
    </xdr:from>
    <xdr:to>
      <xdr:col>7</xdr:col>
      <xdr:colOff>38150</xdr:colOff>
      <xdr:row>30</xdr:row>
      <xdr:rowOff>11775</xdr:rowOff>
    </xdr:to>
    <xdr:pic>
      <xdr:nvPicPr>
        <xdr:cNvPr id="2" name="I9535711ef60a416a9b37268fe1b3f618_img" descr="https://www.palomat.nu/resources/svelog%20logga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857875"/>
          <a:ext cx="20384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847727</xdr:colOff>
      <xdr:row>20</xdr:row>
      <xdr:rowOff>36339</xdr:rowOff>
    </xdr:from>
    <xdr:to>
      <xdr:col>6</xdr:col>
      <xdr:colOff>600075</xdr:colOff>
      <xdr:row>26</xdr:row>
      <xdr:rowOff>88093</xdr:rowOff>
    </xdr:to>
    <xdr:pic>
      <xdr:nvPicPr>
        <xdr:cNvPr id="3" name="Bildobjekt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9777" y="4046364"/>
          <a:ext cx="1657348" cy="1270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lkylkontakt@svelog.se?subject=Kontakta%20mig.%20Jag%20har%20gjort%20en%20kalkyl%20f&#246;r%20komprimator." TargetMode="External"/><Relationship Id="rId1" Type="http://schemas.openxmlformats.org/officeDocument/2006/relationships/hyperlink" Target="http://www.svelog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D5" sqref="D5"/>
    </sheetView>
  </sheetViews>
  <sheetFormatPr defaultRowHeight="15" x14ac:dyDescent="0.25"/>
  <cols>
    <col min="1" max="1" width="14.42578125" customWidth="1"/>
    <col min="2" max="2" width="24.42578125" customWidth="1"/>
    <col min="3" max="3" width="12.140625" customWidth="1"/>
    <col min="4" max="4" width="23.5703125" customWidth="1"/>
    <col min="5" max="5" width="19.7109375" bestFit="1" customWidth="1"/>
    <col min="6" max="6" width="8.85546875" bestFit="1" customWidth="1"/>
    <col min="8" max="8" width="14.85546875" bestFit="1" customWidth="1"/>
  </cols>
  <sheetData>
    <row r="1" spans="1:9" ht="24" thickBot="1" x14ac:dyDescent="0.4">
      <c r="A1" s="31" t="s">
        <v>21</v>
      </c>
      <c r="B1" s="32"/>
      <c r="C1" s="32"/>
      <c r="D1" s="33">
        <f>D24/10</f>
        <v>70323.600000000006</v>
      </c>
      <c r="E1" s="23"/>
      <c r="F1" s="23"/>
      <c r="G1" s="23"/>
      <c r="H1" s="23"/>
      <c r="I1" s="24"/>
    </row>
    <row r="2" spans="1:9" x14ac:dyDescent="0.25">
      <c r="A2" s="22" t="s">
        <v>25</v>
      </c>
      <c r="B2" s="23"/>
      <c r="C2" s="23"/>
      <c r="D2" s="23"/>
      <c r="E2" s="23"/>
      <c r="F2" s="23"/>
      <c r="G2" s="23"/>
      <c r="H2" s="24"/>
      <c r="I2" s="37"/>
    </row>
    <row r="3" spans="1:9" ht="15.75" x14ac:dyDescent="0.25">
      <c r="A3" s="11"/>
      <c r="B3" s="8"/>
      <c r="C3" s="18" t="s">
        <v>30</v>
      </c>
      <c r="D3" s="17" t="s">
        <v>22</v>
      </c>
      <c r="E3" s="8"/>
      <c r="F3" s="8"/>
      <c r="G3" s="8"/>
      <c r="H3" s="12"/>
      <c r="I3" s="37"/>
    </row>
    <row r="4" spans="1:9" x14ac:dyDescent="0.25">
      <c r="A4" s="11"/>
      <c r="B4" s="8"/>
      <c r="C4" s="8"/>
      <c r="D4" s="8" t="s">
        <v>4</v>
      </c>
      <c r="E4" s="8" t="s">
        <v>6</v>
      </c>
      <c r="F4" s="8" t="s">
        <v>5</v>
      </c>
      <c r="G4" s="8"/>
      <c r="H4" s="12" t="s">
        <v>7</v>
      </c>
      <c r="I4" s="37"/>
    </row>
    <row r="5" spans="1:9" x14ac:dyDescent="0.25">
      <c r="A5" s="11" t="s">
        <v>0</v>
      </c>
      <c r="B5" s="8"/>
      <c r="C5" s="8"/>
      <c r="D5" s="5">
        <v>160</v>
      </c>
      <c r="E5" s="6">
        <v>750</v>
      </c>
      <c r="F5" s="8"/>
      <c r="G5" s="9"/>
      <c r="H5" s="13">
        <f>D5*E5</f>
        <v>120000</v>
      </c>
      <c r="I5" s="37"/>
    </row>
    <row r="6" spans="1:9" x14ac:dyDescent="0.25">
      <c r="A6" s="11" t="s">
        <v>1</v>
      </c>
      <c r="B6" s="8" t="s">
        <v>24</v>
      </c>
      <c r="C6" s="8"/>
      <c r="D6" s="8"/>
      <c r="E6" s="8"/>
      <c r="F6" s="7">
        <v>650</v>
      </c>
      <c r="G6" s="9"/>
      <c r="H6" s="13">
        <f>F6*12</f>
        <v>7800</v>
      </c>
      <c r="I6" s="37"/>
    </row>
    <row r="7" spans="1:9" ht="15.75" thickBot="1" x14ac:dyDescent="0.3">
      <c r="A7" s="14" t="s">
        <v>2</v>
      </c>
      <c r="B7" s="15"/>
      <c r="C7" s="15"/>
      <c r="D7" s="15"/>
      <c r="E7" s="15"/>
      <c r="F7" s="15"/>
      <c r="G7" s="15"/>
      <c r="H7" s="16">
        <f>H5+H6</f>
        <v>127800</v>
      </c>
      <c r="I7" s="37"/>
    </row>
    <row r="8" spans="1:9" ht="16.5" thickBot="1" x14ac:dyDescent="0.3">
      <c r="A8" s="11"/>
      <c r="B8" s="8"/>
      <c r="C8" s="8"/>
      <c r="D8" s="8"/>
      <c r="E8" s="8"/>
      <c r="F8" s="8"/>
      <c r="G8" s="18" t="s">
        <v>26</v>
      </c>
      <c r="H8" s="10" t="s">
        <v>23</v>
      </c>
      <c r="I8" s="37"/>
    </row>
    <row r="9" spans="1:9" ht="15.75" thickBot="1" x14ac:dyDescent="0.3">
      <c r="A9" s="11" t="s">
        <v>3</v>
      </c>
      <c r="B9" s="8"/>
      <c r="C9" s="8"/>
      <c r="D9" s="8"/>
      <c r="E9" s="8"/>
      <c r="F9" s="8"/>
      <c r="G9" s="8"/>
      <c r="H9" s="8"/>
      <c r="I9" s="37"/>
    </row>
    <row r="10" spans="1:9" x14ac:dyDescent="0.25">
      <c r="A10" s="25" t="s">
        <v>12</v>
      </c>
      <c r="B10" s="26"/>
      <c r="C10" s="26"/>
      <c r="D10" s="26"/>
      <c r="E10" s="26"/>
      <c r="F10" s="26"/>
      <c r="G10" s="26"/>
      <c r="H10" s="27"/>
      <c r="I10" s="37"/>
    </row>
    <row r="11" spans="1:9" x14ac:dyDescent="0.25">
      <c r="A11" s="11" t="s">
        <v>0</v>
      </c>
      <c r="B11" s="8"/>
      <c r="C11" s="8"/>
      <c r="D11" s="2">
        <f>D5/6</f>
        <v>26.666666666666668</v>
      </c>
      <c r="E11" s="3">
        <f>E5</f>
        <v>750</v>
      </c>
      <c r="F11" s="8"/>
      <c r="G11" s="9"/>
      <c r="H11" s="13">
        <f>D11*E11</f>
        <v>20000</v>
      </c>
      <c r="I11" s="37"/>
    </row>
    <row r="12" spans="1:9" x14ac:dyDescent="0.25">
      <c r="A12" s="11" t="s">
        <v>1</v>
      </c>
      <c r="B12" s="8" t="s">
        <v>8</v>
      </c>
      <c r="C12" s="8"/>
      <c r="D12" s="8"/>
      <c r="E12" s="8"/>
      <c r="F12" s="4">
        <f>Blad2!F2/12 + Blad2!F4</f>
        <v>4104.333333333333</v>
      </c>
      <c r="G12" s="8"/>
      <c r="H12" s="28">
        <f>12*F12</f>
        <v>49252</v>
      </c>
      <c r="I12" s="37"/>
    </row>
    <row r="13" spans="1:9" x14ac:dyDescent="0.25">
      <c r="A13" s="11" t="s">
        <v>2</v>
      </c>
      <c r="B13" s="8"/>
      <c r="C13" s="8"/>
      <c r="D13" s="8"/>
      <c r="E13" s="8"/>
      <c r="F13" s="8"/>
      <c r="G13" s="8"/>
      <c r="H13" s="29">
        <f>H11+H12</f>
        <v>69252</v>
      </c>
      <c r="I13" s="37"/>
    </row>
    <row r="14" spans="1:9" ht="15.75" thickBot="1" x14ac:dyDescent="0.3">
      <c r="A14" s="14"/>
      <c r="B14" s="15"/>
      <c r="C14" s="15"/>
      <c r="D14" s="15"/>
      <c r="E14" s="15"/>
      <c r="F14" s="15"/>
      <c r="G14" s="15"/>
      <c r="H14" s="30"/>
      <c r="I14" s="37"/>
    </row>
    <row r="15" spans="1:9" ht="15.75" thickBot="1" x14ac:dyDescent="0.3">
      <c r="A15" s="8" t="s">
        <v>13</v>
      </c>
      <c r="B15" s="8"/>
      <c r="C15" s="8"/>
      <c r="D15" s="8"/>
      <c r="E15" s="8"/>
      <c r="F15" s="8"/>
      <c r="G15" s="8"/>
      <c r="H15" s="8"/>
      <c r="I15" s="37"/>
    </row>
    <row r="16" spans="1:9" x14ac:dyDescent="0.25">
      <c r="A16" s="25" t="s">
        <v>12</v>
      </c>
      <c r="B16" s="26"/>
      <c r="C16" s="26"/>
      <c r="D16" s="26"/>
      <c r="E16" s="26"/>
      <c r="F16" s="26"/>
      <c r="G16" s="26"/>
      <c r="H16" s="27"/>
      <c r="I16" s="37"/>
    </row>
    <row r="17" spans="1:9" x14ac:dyDescent="0.25">
      <c r="A17" s="11" t="s">
        <v>0</v>
      </c>
      <c r="B17" s="8"/>
      <c r="C17" s="8"/>
      <c r="D17" s="2">
        <f>D11</f>
        <v>26.666666666666668</v>
      </c>
      <c r="E17" s="3">
        <f>E11</f>
        <v>750</v>
      </c>
      <c r="F17" s="8"/>
      <c r="G17" s="9"/>
      <c r="H17" s="13">
        <f>D17*E17</f>
        <v>20000</v>
      </c>
      <c r="I17" s="37"/>
    </row>
    <row r="18" spans="1:9" x14ac:dyDescent="0.25">
      <c r="A18" s="11" t="s">
        <v>9</v>
      </c>
      <c r="B18" s="8" t="s">
        <v>28</v>
      </c>
      <c r="C18" s="8"/>
      <c r="D18" s="8"/>
      <c r="E18" s="8"/>
      <c r="F18" s="4">
        <f>Blad2!F2/12</f>
        <v>833.33333333333337</v>
      </c>
      <c r="G18" s="8"/>
      <c r="H18" s="28">
        <f>12*F18</f>
        <v>10000</v>
      </c>
      <c r="I18" s="37"/>
    </row>
    <row r="19" spans="1:9" ht="15.75" thickBot="1" x14ac:dyDescent="0.3">
      <c r="A19" s="14" t="s">
        <v>2</v>
      </c>
      <c r="B19" s="15"/>
      <c r="C19" s="15"/>
      <c r="D19" s="15"/>
      <c r="E19" s="15"/>
      <c r="F19" s="15"/>
      <c r="G19" s="15"/>
      <c r="H19" s="4">
        <f>H17+H18</f>
        <v>30000</v>
      </c>
      <c r="I19" s="37"/>
    </row>
    <row r="20" spans="1:9" ht="15.75" thickBot="1" x14ac:dyDescent="0.3">
      <c r="A20" s="11"/>
      <c r="B20" s="8"/>
      <c r="C20" s="8"/>
      <c r="D20" s="8"/>
      <c r="E20" s="8"/>
      <c r="F20" s="8"/>
      <c r="G20" s="8"/>
      <c r="H20" s="9"/>
      <c r="I20" s="37"/>
    </row>
    <row r="21" spans="1:9" x14ac:dyDescent="0.25">
      <c r="A21" s="25" t="s">
        <v>29</v>
      </c>
      <c r="B21" s="26"/>
      <c r="C21" s="26"/>
      <c r="D21" s="26"/>
      <c r="E21" s="26"/>
      <c r="F21" s="26"/>
      <c r="G21" s="26"/>
      <c r="H21" s="27"/>
      <c r="I21" s="37"/>
    </row>
    <row r="22" spans="1:9" x14ac:dyDescent="0.25">
      <c r="A22" s="11" t="s">
        <v>14</v>
      </c>
      <c r="B22" s="8"/>
      <c r="C22" s="8"/>
      <c r="D22" s="9">
        <f>H7</f>
        <v>127800</v>
      </c>
      <c r="E22" s="8"/>
      <c r="F22" s="8"/>
      <c r="G22" s="8"/>
      <c r="H22" s="12"/>
      <c r="I22" s="37"/>
    </row>
    <row r="23" spans="1:9" x14ac:dyDescent="0.25">
      <c r="A23" s="11" t="s">
        <v>15</v>
      </c>
      <c r="B23" s="8"/>
      <c r="C23" s="8"/>
      <c r="D23" s="9">
        <f>((H13*7) + (H19*3))/10</f>
        <v>57476.4</v>
      </c>
      <c r="E23" s="8"/>
      <c r="F23" s="8"/>
      <c r="G23" s="8"/>
      <c r="H23" s="12"/>
      <c r="I23" s="37"/>
    </row>
    <row r="24" spans="1:9" ht="21" x14ac:dyDescent="0.35">
      <c r="A24" s="11" t="s">
        <v>32</v>
      </c>
      <c r="B24" s="8"/>
      <c r="C24" s="8"/>
      <c r="D24" s="38">
        <f>(D22-D23)*10</f>
        <v>703236</v>
      </c>
      <c r="E24" s="8"/>
      <c r="F24" s="8"/>
      <c r="G24" s="8"/>
      <c r="H24" s="12"/>
      <c r="I24" s="37"/>
    </row>
    <row r="25" spans="1:9" x14ac:dyDescent="0.25">
      <c r="A25" s="11"/>
      <c r="B25" s="8"/>
      <c r="C25" s="8"/>
      <c r="D25" s="8"/>
      <c r="E25" s="8"/>
      <c r="F25" s="8"/>
      <c r="G25" s="8"/>
      <c r="H25" s="12"/>
      <c r="I25" s="37"/>
    </row>
    <row r="26" spans="1:9" x14ac:dyDescent="0.25">
      <c r="A26" s="11" t="s">
        <v>16</v>
      </c>
      <c r="B26" s="8"/>
      <c r="C26" s="8"/>
      <c r="D26" s="8"/>
      <c r="E26" s="8"/>
      <c r="F26" s="8"/>
      <c r="G26" s="9"/>
      <c r="H26" s="12"/>
      <c r="I26" s="37"/>
    </row>
    <row r="27" spans="1:9" ht="19.5" thickBot="1" x14ac:dyDescent="0.35">
      <c r="A27" s="14" t="s">
        <v>17</v>
      </c>
      <c r="B27" s="15"/>
      <c r="C27" s="15"/>
      <c r="D27" s="39">
        <f>(D5-D11)*2</f>
        <v>266.66666666666669</v>
      </c>
      <c r="E27" s="15"/>
      <c r="F27" s="15"/>
      <c r="G27" s="15"/>
      <c r="H27" s="30"/>
      <c r="I27" s="37"/>
    </row>
    <row r="28" spans="1:9" x14ac:dyDescent="0.25">
      <c r="A28" s="11"/>
      <c r="B28" s="8"/>
      <c r="C28" s="8"/>
      <c r="D28" s="8"/>
      <c r="E28" s="8"/>
      <c r="F28" s="8"/>
      <c r="G28" s="8"/>
      <c r="H28" s="8"/>
      <c r="I28" s="37"/>
    </row>
    <row r="29" spans="1:9" ht="15.75" thickBot="1" x14ac:dyDescent="0.3">
      <c r="A29" s="11" t="s">
        <v>18</v>
      </c>
      <c r="B29" s="8"/>
      <c r="C29" s="8"/>
      <c r="D29" s="8"/>
      <c r="E29" s="8"/>
      <c r="F29" s="8"/>
      <c r="G29" s="8"/>
      <c r="H29" s="8"/>
      <c r="I29" s="37"/>
    </row>
    <row r="30" spans="1:9" ht="16.5" thickBot="1" x14ac:dyDescent="0.3">
      <c r="A30" s="11" t="s">
        <v>19</v>
      </c>
      <c r="B30" s="21" t="s">
        <v>20</v>
      </c>
      <c r="C30" s="19" t="s">
        <v>31</v>
      </c>
      <c r="D30" s="20" t="s">
        <v>27</v>
      </c>
      <c r="E30" s="8"/>
      <c r="F30" s="8"/>
      <c r="G30" s="8"/>
      <c r="H30" s="8"/>
      <c r="I30" s="37"/>
    </row>
    <row r="31" spans="1:9" x14ac:dyDescent="0.25">
      <c r="A31" s="11"/>
      <c r="B31" s="8"/>
      <c r="C31" s="8"/>
      <c r="D31" s="8"/>
      <c r="E31" s="8"/>
      <c r="F31" s="8"/>
      <c r="G31" s="8"/>
      <c r="H31" s="8"/>
      <c r="I31" s="37"/>
    </row>
    <row r="32" spans="1:9" ht="15.75" thickBot="1" x14ac:dyDescent="0.3">
      <c r="A32" s="34"/>
      <c r="B32" s="35"/>
      <c r="C32" s="35"/>
      <c r="D32" s="35"/>
      <c r="E32" s="35"/>
      <c r="F32" s="35"/>
      <c r="G32" s="35"/>
      <c r="H32" s="35"/>
      <c r="I32" s="36"/>
    </row>
    <row r="36" spans="5:5" x14ac:dyDescent="0.25">
      <c r="E36" s="8"/>
    </row>
  </sheetData>
  <sheetProtection password="CC77" sheet="1" objects="1" scenarios="1" selectLockedCells="1"/>
  <hyperlinks>
    <hyperlink ref="B30" r:id="rId1"/>
    <hyperlink ref="D30" r:id="rId2" display="mailto:kalkylkontakt@svelog.se?subject=Kontakta%20mig.%20Jag%20har%20gjort%20en%20kalkyl%20för%20komprimator.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4" sqref="F4"/>
    </sheetView>
  </sheetViews>
  <sheetFormatPr defaultRowHeight="15" x14ac:dyDescent="0.25"/>
  <sheetData>
    <row r="1" spans="1:6" x14ac:dyDescent="0.25">
      <c r="A1" t="s">
        <v>9</v>
      </c>
    </row>
    <row r="2" spans="1:6" x14ac:dyDescent="0.25">
      <c r="B2" t="s">
        <v>10</v>
      </c>
      <c r="F2" s="1">
        <v>10000</v>
      </c>
    </row>
    <row r="4" spans="1:6" x14ac:dyDescent="0.25">
      <c r="B4" t="s">
        <v>11</v>
      </c>
      <c r="F4" s="1">
        <v>3271</v>
      </c>
    </row>
  </sheetData>
  <sheetProtection password="CC7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Blad4</vt:lpstr>
      <vt:lpstr>Blad5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2019-11-15T21:06:33Z</dcterms:created>
  <dcterms:modified xsi:type="dcterms:W3CDTF">2019-11-28T09:19:49Z</dcterms:modified>
</cp:coreProperties>
</file>